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Q:\24200_Stadsbyggnadsprojekt\Stadsbyggnadsprojekt\9424 Kraftledning Norra Boo samordning\2. Markanvisningsavtal\Anbudsinbjudan\"/>
    </mc:Choice>
  </mc:AlternateContent>
  <bookViews>
    <workbookView xWindow="0" yWindow="0" windowWidth="15330" windowHeight="6930"/>
  </bookViews>
  <sheets>
    <sheet name="Blad1" sheetId="1" r:id="rId1"/>
    <sheet name="Blad2" sheetId="2" r:id="rId2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 s="1"/>
  <c r="F46" i="1" s="1"/>
  <c r="F56" i="1"/>
  <c r="E56" i="1"/>
  <c r="D18" i="1"/>
  <c r="F18" i="1" s="1"/>
  <c r="C18" i="1"/>
  <c r="E18" i="1" s="1"/>
  <c r="K18" i="1" s="1"/>
  <c r="E46" i="1" l="1"/>
  <c r="G46" i="1" s="1"/>
  <c r="J46" i="1"/>
  <c r="J47" i="1" s="1"/>
  <c r="L46" i="1"/>
  <c r="L47" i="1" s="1"/>
  <c r="L51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J50" i="1" l="1"/>
  <c r="J51" i="1" s="1"/>
  <c r="I47" i="1"/>
  <c r="H50" i="1" s="1"/>
  <c r="E31" i="1"/>
  <c r="F31" i="1"/>
  <c r="G19" i="1" l="1"/>
  <c r="H19" i="1"/>
  <c r="G23" i="1" l="1"/>
  <c r="L19" i="1"/>
  <c r="J19" i="1"/>
  <c r="I19" i="1"/>
  <c r="K19" i="1" l="1"/>
  <c r="K24" i="1" s="1"/>
  <c r="I23" i="1"/>
  <c r="I24" i="1" s="1"/>
</calcChain>
</file>

<file path=xl/sharedStrings.xml><?xml version="1.0" encoding="utf-8"?>
<sst xmlns="http://schemas.openxmlformats.org/spreadsheetml/2006/main" count="56" uniqueCount="24">
  <si>
    <t>Justering lägenhetsstorlek</t>
  </si>
  <si>
    <t>Små lgh:er</t>
  </si>
  <si>
    <t>Stora lgh:er</t>
  </si>
  <si>
    <t>Gröna P-tal</t>
  </si>
  <si>
    <t>Medelnivå</t>
  </si>
  <si>
    <t>Ambitiös nivå</t>
  </si>
  <si>
    <t>Antal stora lgh:er</t>
  </si>
  <si>
    <t>Antal små lgh:er</t>
  </si>
  <si>
    <t>Antal lgh:er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</si>
  <si>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</si>
  <si>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</si>
  <si>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</si>
  <si>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</si>
  <si>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</si>
  <si>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</si>
  <si>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</si>
  <si>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</si>
  <si>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</si>
  <si>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</si>
  <si>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</si>
  <si>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</si>
  <si>
    <t>OBS! Parkeringsplatser för bilpoolsbilar ingår inte i snurran. Detta måste adderas till det antal parkeringsplatser som beräknas genom snurran.</t>
  </si>
  <si>
    <t xml:space="preserve">Nackas nya Parkeringstal November 2016 </t>
  </si>
  <si>
    <t>Inklusive parkering för bilpool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</si>
</sst>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10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1" fontId="0" fillId="5" borderId="4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Border="1"/>
    <xf numFmtId="0" fontId="0" fillId="8" borderId="1" xfId="0" applyFill="1" applyBorder="1"/>
    <xf numFmtId="1" fontId="0" fillId="7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5" xfId="0" applyFont="1" applyFill="1" applyBorder="1"/>
    <xf numFmtId="0" fontId="0" fillId="8" borderId="5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5" fillId="9" borderId="0" xfId="0" applyFont="1" applyFill="1"/>
    <xf numFmtId="0" fontId="0" fillId="9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7" fillId="10" borderId="4" xfId="1" applyNumberFormat="1" applyFont="1" applyBorder="1"/>
    <xf numFmtId="0" fontId="7" fillId="10" borderId="1" xfId="1" applyFont="1" applyBorder="1"/>
    <xf numFmtId="0" fontId="5" fillId="9" borderId="1" xfId="0" applyFont="1" applyFill="1" applyBorder="1"/>
    <xf numFmtId="0" fontId="0" fillId="9" borderId="5" xfId="0" applyFill="1" applyBorder="1"/>
    <xf numFmtId="0" fontId="0" fillId="0" borderId="0" xfId="0" applyFill="1"/>
    <xf numFmtId="0" fontId="1" fillId="0" borderId="0" xfId="0" applyFon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0" fontId="1" fillId="7" borderId="2" xfId="0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0" fillId="7" borderId="6" xfId="0" applyFill="1" applyBorder="1"/>
    <xf numFmtId="0" fontId="0" fillId="7" borderId="3" xfId="0" applyFill="1" applyBorder="1"/>
    <xf numFmtId="0" fontId="1" fillId="6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7" fillId="10" borderId="2" xfId="1" applyNumberFormat="1" applyFont="1" applyBorder="1" applyAlignment="1">
      <alignment horizontal="center"/>
    </xf>
    <xf numFmtId="0" fontId="7" fillId="10" borderId="3" xfId="1" applyFont="1" applyBorder="1" applyAlignment="1">
      <alignment horizontal="center"/>
    </xf>
    <xf numFmtId="0" fontId="6" fillId="7" borderId="2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  <xf numFmtId="2" fontId="1" fillId="4" borderId="2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workbookViewId="0">
      <selection activeCell="K61" sqref="K61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2" t="s">
        <v>22</v>
      </c>
    </row>
    <row r="2" spans="2:13" ht="15.75" customHeight="1" x14ac:dyDescent="0.4">
      <c r="B2" s="22"/>
    </row>
    <row r="3" spans="2:13" x14ac:dyDescent="0.25"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x14ac:dyDescent="0.25"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x14ac:dyDescent="0.25">
      <c r="B6" s="29" t="s">
        <v>21</v>
      </c>
      <c r="C6" s="30"/>
      <c r="D6" s="30"/>
      <c r="E6" s="30"/>
      <c r="F6" s="30"/>
      <c r="G6" s="30"/>
      <c r="H6" s="30"/>
      <c r="I6" s="30"/>
      <c r="J6" s="30"/>
    </row>
    <row r="8" spans="2:13" ht="18.75" x14ac:dyDescent="0.3">
      <c r="B8" s="20" t="s">
        <v>14</v>
      </c>
    </row>
    <row r="15" spans="2:13" x14ac:dyDescent="0.25">
      <c r="D15" s="1"/>
      <c r="E15" s="1"/>
      <c r="F15" s="1"/>
      <c r="G15" s="1"/>
      <c r="H15" s="1"/>
      <c r="I15" s="51" t="s">
        <v>3</v>
      </c>
      <c r="J15" s="52"/>
      <c r="K15" s="52"/>
      <c r="L15" s="53"/>
    </row>
    <row r="16" spans="2:13" ht="15.75" customHeight="1" x14ac:dyDescent="0.25">
      <c r="C16" s="54" t="s">
        <v>0</v>
      </c>
      <c r="D16" s="53"/>
      <c r="E16" s="55" t="s">
        <v>12</v>
      </c>
      <c r="F16" s="53"/>
      <c r="G16" s="56" t="s">
        <v>11</v>
      </c>
      <c r="H16" s="53"/>
      <c r="I16" s="58" t="s">
        <v>4</v>
      </c>
      <c r="J16" s="53"/>
      <c r="K16" s="59" t="s">
        <v>5</v>
      </c>
      <c r="L16" s="53"/>
    </row>
    <row r="17" spans="2:12" x14ac:dyDescent="0.25">
      <c r="B17" s="27" t="s">
        <v>9</v>
      </c>
      <c r="C17" s="2" t="s">
        <v>1</v>
      </c>
      <c r="D17" s="2" t="s">
        <v>2</v>
      </c>
      <c r="E17" s="3" t="s">
        <v>1</v>
      </c>
      <c r="F17" s="3" t="s">
        <v>2</v>
      </c>
      <c r="G17" s="18" t="s">
        <v>1</v>
      </c>
      <c r="H17" s="18" t="s">
        <v>2</v>
      </c>
      <c r="I17" s="4" t="s">
        <v>1</v>
      </c>
      <c r="J17" s="4" t="s">
        <v>2</v>
      </c>
      <c r="K17" s="5" t="s">
        <v>1</v>
      </c>
      <c r="L17" s="5" t="s">
        <v>2</v>
      </c>
    </row>
    <row r="18" spans="2:12" ht="15.75" thickBot="1" x14ac:dyDescent="0.3">
      <c r="B18" s="41">
        <v>0.8</v>
      </c>
      <c r="C18" s="13">
        <f>SUM($B$18*0.7)</f>
        <v>0.55999999999999994</v>
      </c>
      <c r="D18" s="13">
        <f>SUM($B$18*1.2)</f>
        <v>0.96</v>
      </c>
      <c r="E18" s="14">
        <f>SUM($C$18*1.1)</f>
        <v>0.61599999999999999</v>
      </c>
      <c r="F18" s="14">
        <f>SUM($D$18*1.1)</f>
        <v>1.056</v>
      </c>
      <c r="G18" s="26">
        <f>SUM($E$18)</f>
        <v>0.61599999999999999</v>
      </c>
      <c r="H18" s="26">
        <f>SUM($F$18)</f>
        <v>1.056</v>
      </c>
      <c r="I18" s="15">
        <f>SUM($E$18*0.9)</f>
        <v>0.5544</v>
      </c>
      <c r="J18" s="15">
        <f>SUM($F$18*0.9)</f>
        <v>0.95040000000000002</v>
      </c>
      <c r="K18" s="16">
        <f>SUM($E$18*0.75)</f>
        <v>0.46199999999999997</v>
      </c>
      <c r="L18" s="16">
        <f>SUM($F$18*0.75)</f>
        <v>0.79200000000000004</v>
      </c>
    </row>
    <row r="19" spans="2:12" x14ac:dyDescent="0.25">
      <c r="B19" s="12"/>
      <c r="C19" s="12"/>
      <c r="D19" s="12"/>
      <c r="E19" s="12"/>
      <c r="F19" s="12"/>
      <c r="G19" s="38">
        <f>SUM(G18*E30)</f>
        <v>30.8</v>
      </c>
      <c r="H19" s="38">
        <f>SUM(H18*F30)</f>
        <v>52.800000000000004</v>
      </c>
      <c r="I19" s="8">
        <f>SUM(I18*E31)</f>
        <v>27.72</v>
      </c>
      <c r="J19" s="8">
        <f>SUM(J18*F31)</f>
        <v>47.52</v>
      </c>
      <c r="K19" s="9">
        <f>SUM(K18*E31)</f>
        <v>23.099999999999998</v>
      </c>
      <c r="L19" s="9">
        <f>SUM(L18*F31)</f>
        <v>39.6</v>
      </c>
    </row>
    <row r="20" spans="2:12" x14ac:dyDescent="0.25">
      <c r="B20" s="10"/>
      <c r="C20" s="10"/>
      <c r="D20" s="10"/>
      <c r="E20" s="10"/>
      <c r="F20" s="10"/>
      <c r="G20" s="39"/>
      <c r="H20" s="39"/>
      <c r="I20" s="7"/>
      <c r="J20" s="7"/>
      <c r="K20" s="6"/>
      <c r="L20" s="6"/>
    </row>
    <row r="21" spans="2:12" x14ac:dyDescent="0.25">
      <c r="B21" s="31"/>
      <c r="C21" s="32"/>
      <c r="D21" s="32"/>
      <c r="E21" s="32"/>
      <c r="F21" s="32"/>
      <c r="G21" s="32"/>
      <c r="H21" s="32"/>
      <c r="I21" s="33"/>
      <c r="J21" s="33"/>
      <c r="K21" s="33"/>
      <c r="L21" s="34"/>
    </row>
    <row r="22" spans="2:12" x14ac:dyDescent="0.25">
      <c r="B22" s="35"/>
      <c r="C22" s="36"/>
      <c r="D22" s="36"/>
      <c r="E22" s="36"/>
      <c r="F22" s="36"/>
      <c r="G22" s="36"/>
      <c r="H22" s="36"/>
      <c r="I22" s="37"/>
      <c r="J22" s="37"/>
      <c r="K22" s="44"/>
      <c r="L22" s="45"/>
    </row>
    <row r="23" spans="2:12" x14ac:dyDescent="0.25">
      <c r="B23" s="11" t="s">
        <v>10</v>
      </c>
      <c r="C23" s="46"/>
      <c r="D23" s="47"/>
      <c r="E23" s="47"/>
      <c r="F23" s="48"/>
      <c r="G23" s="60">
        <f>SUM(G19+H19)</f>
        <v>83.600000000000009</v>
      </c>
      <c r="H23" s="61"/>
      <c r="I23" s="69">
        <f>SUM(I19:J19)</f>
        <v>75.240000000000009</v>
      </c>
      <c r="J23" s="53"/>
      <c r="K23" s="70"/>
      <c r="L23" s="71"/>
    </row>
    <row r="24" spans="2:12" x14ac:dyDescent="0.25">
      <c r="B24" s="62" t="s">
        <v>23</v>
      </c>
      <c r="C24" s="63"/>
      <c r="D24" s="63"/>
      <c r="E24" s="63"/>
      <c r="F24" s="63"/>
      <c r="G24" s="63"/>
      <c r="H24" s="64"/>
      <c r="I24" s="65">
        <f>SUM((D30/50)+I23)</f>
        <v>77.240000000000009</v>
      </c>
      <c r="J24" s="72"/>
      <c r="K24" s="67">
        <f>SUM((D30/50)+K19+L19)</f>
        <v>64.7</v>
      </c>
      <c r="L24" s="72"/>
    </row>
    <row r="25" spans="2:12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9" spans="2:12" x14ac:dyDescent="0.25">
      <c r="C29" s="28" t="s">
        <v>19</v>
      </c>
      <c r="D29" s="28" t="s">
        <v>8</v>
      </c>
      <c r="E29" s="28" t="s">
        <v>7</v>
      </c>
      <c r="F29" s="28" t="s">
        <v>6</v>
      </c>
      <c r="G29" s="43"/>
      <c r="H29" s="17"/>
    </row>
    <row r="30" spans="2:12" x14ac:dyDescent="0.25">
      <c r="C30" s="40" t="s">
        <v>20</v>
      </c>
      <c r="D30" s="27">
        <v>100</v>
      </c>
      <c r="E30" s="27">
        <v>50</v>
      </c>
      <c r="F30" s="27">
        <v>50</v>
      </c>
      <c r="G30" s="42"/>
    </row>
    <row r="31" spans="2:12" x14ac:dyDescent="0.25">
      <c r="C31" s="27"/>
      <c r="D31" s="28"/>
      <c r="E31" s="28">
        <f>SUM(E30)</f>
        <v>50</v>
      </c>
      <c r="F31" s="28">
        <f>SUM(F30)</f>
        <v>50</v>
      </c>
      <c r="G31" s="42"/>
    </row>
    <row r="32" spans="2:12" x14ac:dyDescent="0.25">
      <c r="G32" s="42"/>
    </row>
    <row r="35" spans="2:13" ht="18.75" x14ac:dyDescent="0.3">
      <c r="B35" s="21" t="s">
        <v>15</v>
      </c>
    </row>
    <row r="36" spans="2:13" ht="18.75" x14ac:dyDescent="0.3">
      <c r="B36" s="21"/>
    </row>
    <row r="37" spans="2:13" ht="18.75" x14ac:dyDescent="0.3">
      <c r="B37" s="21"/>
    </row>
    <row r="38" spans="2:13" ht="18.75" x14ac:dyDescent="0.3">
      <c r="B38" s="21"/>
    </row>
    <row r="42" spans="2:13" x14ac:dyDescent="0.25">
      <c r="C42" s="17"/>
      <c r="D42" s="17"/>
      <c r="E42" s="17"/>
      <c r="F42" s="17"/>
      <c r="G42" s="17"/>
      <c r="H42" s="17"/>
      <c r="I42" s="17"/>
      <c r="J42" s="17"/>
      <c r="K42" s="17"/>
    </row>
    <row r="43" spans="2:13" x14ac:dyDescent="0.25">
      <c r="C43" s="17"/>
      <c r="D43" s="17"/>
      <c r="E43" s="17"/>
      <c r="F43" s="17"/>
      <c r="G43" s="17"/>
      <c r="H43" s="17"/>
      <c r="I43" s="17"/>
      <c r="J43" s="51" t="s">
        <v>3</v>
      </c>
      <c r="K43" s="52"/>
      <c r="L43" s="52"/>
      <c r="M43" s="53"/>
    </row>
    <row r="44" spans="2:13" ht="30" x14ac:dyDescent="0.25">
      <c r="C44" s="23" t="s">
        <v>13</v>
      </c>
      <c r="D44" s="54" t="s">
        <v>0</v>
      </c>
      <c r="E44" s="53"/>
      <c r="F44" s="55" t="s">
        <v>12</v>
      </c>
      <c r="G44" s="53"/>
      <c r="H44" s="56" t="s">
        <v>11</v>
      </c>
      <c r="I44" s="57"/>
      <c r="J44" s="58" t="s">
        <v>4</v>
      </c>
      <c r="K44" s="53"/>
      <c r="L44" s="59" t="s">
        <v>5</v>
      </c>
      <c r="M44" s="53"/>
    </row>
    <row r="45" spans="2:13" x14ac:dyDescent="0.25">
      <c r="B45" s="27" t="s">
        <v>9</v>
      </c>
      <c r="C45" s="24"/>
      <c r="D45" s="2" t="s">
        <v>1</v>
      </c>
      <c r="E45" s="2" t="s">
        <v>2</v>
      </c>
      <c r="F45" s="3" t="s">
        <v>1</v>
      </c>
      <c r="G45" s="3" t="s">
        <v>2</v>
      </c>
      <c r="H45" s="18" t="s">
        <v>1</v>
      </c>
      <c r="I45" s="18" t="s">
        <v>2</v>
      </c>
      <c r="J45" s="4" t="s">
        <v>1</v>
      </c>
      <c r="K45" s="4" t="s">
        <v>2</v>
      </c>
      <c r="L45" s="5" t="s">
        <v>1</v>
      </c>
      <c r="M45" s="5" t="s">
        <v>2</v>
      </c>
    </row>
    <row r="46" spans="2:13" ht="15.75" thickBot="1" x14ac:dyDescent="0.3">
      <c r="B46" s="41">
        <v>0.8</v>
      </c>
      <c r="C46" s="25">
        <f>SUM($B$46*0.9)</f>
        <v>0.72000000000000008</v>
      </c>
      <c r="D46" s="13">
        <f>SUM($C$46*0.7)</f>
        <v>0.504</v>
      </c>
      <c r="E46" s="13">
        <f>SUM($C$46*1.2)</f>
        <v>0.8640000000000001</v>
      </c>
      <c r="F46" s="14">
        <f>SUM($D$46*1.1)</f>
        <v>0.5544</v>
      </c>
      <c r="G46" s="14">
        <f>SUM($E$46*1.1)</f>
        <v>0.95040000000000013</v>
      </c>
      <c r="H46" s="26">
        <f>SUM($F$46)</f>
        <v>0.5544</v>
      </c>
      <c r="I46" s="26">
        <f>SUM($G$46)</f>
        <v>0.95040000000000013</v>
      </c>
      <c r="J46" s="15">
        <f>SUM($F$46*0.9)</f>
        <v>0.49896000000000001</v>
      </c>
      <c r="K46" s="15">
        <f>SUM($G$46*0.9)</f>
        <v>0.85536000000000012</v>
      </c>
      <c r="L46" s="16">
        <f>SUM($F$46*0.75)</f>
        <v>0.4158</v>
      </c>
      <c r="M46" s="16">
        <f>SUM($G$46*0.75)</f>
        <v>0.7128000000000001</v>
      </c>
    </row>
    <row r="47" spans="2:13" x14ac:dyDescent="0.25">
      <c r="B47" s="12"/>
      <c r="C47" s="12"/>
      <c r="D47" s="12"/>
      <c r="E47" s="12"/>
      <c r="F47" s="12"/>
      <c r="G47" s="12"/>
      <c r="H47" s="19">
        <f>SUM(H46*E56)</f>
        <v>27.72</v>
      </c>
      <c r="I47" s="19">
        <f>SUM(I46*F56)</f>
        <v>47.52000000000001</v>
      </c>
      <c r="J47" s="8">
        <f>SUM(J46*E55)</f>
        <v>24.948</v>
      </c>
      <c r="K47" s="8">
        <f>SUM(K46*F55)</f>
        <v>42.768000000000008</v>
      </c>
      <c r="L47" s="9">
        <f>SUM(L46*E55)</f>
        <v>20.79</v>
      </c>
      <c r="M47" s="9">
        <f>SUM(F55*M46)</f>
        <v>35.640000000000008</v>
      </c>
    </row>
    <row r="48" spans="2:13" x14ac:dyDescent="0.25"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</row>
    <row r="49" spans="2:13" x14ac:dyDescent="0.25"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44"/>
      <c r="M49" s="44"/>
    </row>
    <row r="50" spans="2:13" x14ac:dyDescent="0.25">
      <c r="B50" s="11" t="s">
        <v>10</v>
      </c>
      <c r="C50" s="46"/>
      <c r="D50" s="47"/>
      <c r="E50" s="47"/>
      <c r="F50" s="47"/>
      <c r="G50" s="48"/>
      <c r="H50" s="73">
        <f>SUM(H47+I47)</f>
        <v>75.240000000000009</v>
      </c>
      <c r="I50" s="53"/>
      <c r="J50" s="69">
        <f>SUM(J47:K47)</f>
        <v>67.716000000000008</v>
      </c>
      <c r="K50" s="53"/>
      <c r="L50" s="70"/>
      <c r="M50" s="74"/>
    </row>
    <row r="51" spans="2:13" x14ac:dyDescent="0.25">
      <c r="B51" s="46" t="s">
        <v>23</v>
      </c>
      <c r="C51" s="49"/>
      <c r="D51" s="49"/>
      <c r="E51" s="49"/>
      <c r="F51" s="49"/>
      <c r="G51" s="49"/>
      <c r="H51" s="49"/>
      <c r="I51" s="50"/>
      <c r="J51" s="65">
        <f>SUM((D55/50)+J50)</f>
        <v>69.716000000000008</v>
      </c>
      <c r="K51" s="66"/>
      <c r="L51" s="67">
        <f>SUM((D55/50)+L47+M47)</f>
        <v>58.430000000000007</v>
      </c>
      <c r="M51" s="68"/>
    </row>
    <row r="52" spans="2:13" x14ac:dyDescent="0.25">
      <c r="C52" s="17"/>
      <c r="D52" s="17"/>
      <c r="E52" s="17"/>
      <c r="F52" s="17"/>
      <c r="G52" s="17"/>
      <c r="H52" s="17"/>
      <c r="I52" s="17"/>
      <c r="J52" s="17"/>
      <c r="K52" s="17"/>
    </row>
    <row r="53" spans="2:13" x14ac:dyDescent="0.25">
      <c r="C53" s="17"/>
      <c r="D53" s="17"/>
      <c r="E53" s="17"/>
      <c r="F53" s="17"/>
      <c r="G53" s="17"/>
      <c r="H53" s="17"/>
      <c r="I53" s="17"/>
      <c r="J53" s="17"/>
      <c r="K53" s="17"/>
    </row>
    <row r="54" spans="2:13" x14ac:dyDescent="0.25">
      <c r="C54" s="28" t="s">
        <v>19</v>
      </c>
      <c r="D54" s="28" t="s">
        <v>8</v>
      </c>
      <c r="E54" s="28" t="s">
        <v>7</v>
      </c>
      <c r="F54" s="28" t="s">
        <v>6</v>
      </c>
      <c r="G54" s="17"/>
      <c r="H54" s="17"/>
      <c r="I54" s="17"/>
      <c r="J54" s="17"/>
      <c r="K54" s="17"/>
    </row>
    <row r="55" spans="2:13" x14ac:dyDescent="0.25">
      <c r="C55" s="40" t="s">
        <v>20</v>
      </c>
      <c r="D55" s="27">
        <v>100</v>
      </c>
      <c r="E55" s="27">
        <v>50</v>
      </c>
      <c r="F55" s="27">
        <v>50</v>
      </c>
    </row>
    <row r="56" spans="2:13" x14ac:dyDescent="0.25">
      <c r="C56" s="27"/>
      <c r="D56" s="28"/>
      <c r="E56" s="28">
        <f>SUM(E55)</f>
        <v>50</v>
      </c>
      <c r="F56" s="28">
        <f>SUM(F55)</f>
        <v>50</v>
      </c>
    </row>
  </sheetData>
  <mergeCells count="23">
    <mergeCell ref="J51:K51"/>
    <mergeCell ref="L51:M51"/>
    <mergeCell ref="I23:J23"/>
    <mergeCell ref="K23:L23"/>
    <mergeCell ref="K24:L24"/>
    <mergeCell ref="I24:J24"/>
    <mergeCell ref="H50:I50"/>
    <mergeCell ref="J50:K50"/>
    <mergeCell ref="L50:M50"/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Sterner Nordin Amanda</cp:lastModifiedBy>
  <dcterms:created xsi:type="dcterms:W3CDTF">2016-04-07T07:23:07Z</dcterms:created>
  <dcterms:modified xsi:type="dcterms:W3CDTF">2018-02-24T07:33:24Z</dcterms:modified>
</cp:coreProperties>
</file>